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Edaniel\Videos\Carpeta evento\Material\"/>
    </mc:Choice>
  </mc:AlternateContent>
  <xr:revisionPtr revIDLastSave="0" documentId="13_ncr:1_{5FE2A80B-D154-4802-A22C-DC75932C0B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GR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5" l="1"/>
  <c r="H69" i="5"/>
  <c r="H68" i="5"/>
  <c r="H63" i="5"/>
  <c r="H62" i="5"/>
  <c r="H61" i="5"/>
  <c r="H56" i="5"/>
  <c r="H55" i="5"/>
  <c r="H54" i="5"/>
  <c r="H49" i="5"/>
  <c r="H48" i="5"/>
  <c r="H47" i="5"/>
  <c r="H42" i="5"/>
  <c r="H41" i="5"/>
  <c r="H40" i="5"/>
  <c r="H35" i="5"/>
  <c r="H34" i="5"/>
  <c r="H33" i="5"/>
  <c r="H28" i="5"/>
  <c r="H27" i="5"/>
  <c r="H26" i="5"/>
  <c r="H21" i="5"/>
  <c r="H20" i="5"/>
  <c r="H19" i="5"/>
  <c r="H14" i="5"/>
  <c r="H13" i="5"/>
  <c r="H12" i="5"/>
  <c r="H7" i="5"/>
  <c r="H6" i="5"/>
  <c r="H5" i="5"/>
  <c r="G70" i="5"/>
  <c r="G69" i="5"/>
  <c r="G68" i="5"/>
  <c r="G63" i="5"/>
  <c r="G62" i="5"/>
  <c r="G61" i="5"/>
  <c r="G56" i="5"/>
  <c r="G55" i="5"/>
  <c r="G54" i="5"/>
  <c r="G49" i="5"/>
  <c r="G48" i="5"/>
  <c r="G47" i="5"/>
  <c r="G42" i="5"/>
  <c r="G41" i="5"/>
  <c r="G40" i="5"/>
  <c r="G35" i="5"/>
  <c r="G34" i="5"/>
  <c r="G33" i="5"/>
  <c r="G28" i="5"/>
  <c r="G27" i="5"/>
  <c r="G26" i="5"/>
  <c r="G21" i="5"/>
  <c r="G20" i="5"/>
  <c r="G19" i="5"/>
  <c r="G14" i="5"/>
  <c r="G13" i="5"/>
  <c r="G15" i="5" s="1"/>
  <c r="G12" i="5"/>
  <c r="G7" i="5"/>
  <c r="G6" i="5"/>
  <c r="G5" i="5"/>
  <c r="F70" i="5"/>
  <c r="F69" i="5"/>
  <c r="F68" i="5"/>
  <c r="F63" i="5"/>
  <c r="F62" i="5"/>
  <c r="F61" i="5"/>
  <c r="F56" i="5"/>
  <c r="F55" i="5"/>
  <c r="F54" i="5"/>
  <c r="F49" i="5"/>
  <c r="F48" i="5"/>
  <c r="F47" i="5"/>
  <c r="F42" i="5"/>
  <c r="F41" i="5"/>
  <c r="F40" i="5"/>
  <c r="F35" i="5"/>
  <c r="F34" i="5"/>
  <c r="F33" i="5"/>
  <c r="F28" i="5"/>
  <c r="F27" i="5"/>
  <c r="F26" i="5"/>
  <c r="F21" i="5"/>
  <c r="F20" i="5"/>
  <c r="F19" i="5"/>
  <c r="F14" i="5"/>
  <c r="F13" i="5"/>
  <c r="F12" i="5"/>
  <c r="F7" i="5"/>
  <c r="F6" i="5"/>
  <c r="F5" i="5"/>
  <c r="E70" i="5"/>
  <c r="E69" i="5"/>
  <c r="E68" i="5"/>
  <c r="E63" i="5"/>
  <c r="E62" i="5"/>
  <c r="E61" i="5"/>
  <c r="E56" i="5"/>
  <c r="E55" i="5"/>
  <c r="E54" i="5"/>
  <c r="E49" i="5"/>
  <c r="E48" i="5"/>
  <c r="E47" i="5"/>
  <c r="E42" i="5"/>
  <c r="E41" i="5"/>
  <c r="E40" i="5"/>
  <c r="E35" i="5"/>
  <c r="E34" i="5"/>
  <c r="E33" i="5"/>
  <c r="E28" i="5"/>
  <c r="E27" i="5"/>
  <c r="E26" i="5"/>
  <c r="E21" i="5"/>
  <c r="E20" i="5"/>
  <c r="E19" i="5"/>
  <c r="E14" i="5"/>
  <c r="E13" i="5"/>
  <c r="E12" i="5"/>
  <c r="E7" i="5"/>
  <c r="E6" i="5"/>
  <c r="E5" i="5"/>
  <c r="C71" i="5"/>
  <c r="D70" i="5"/>
  <c r="D69" i="5"/>
  <c r="D68" i="5"/>
  <c r="C64" i="5"/>
  <c r="D63" i="5"/>
  <c r="D62" i="5"/>
  <c r="D61" i="5"/>
  <c r="C57" i="5"/>
  <c r="D56" i="5"/>
  <c r="D55" i="5"/>
  <c r="D54" i="5"/>
  <c r="C50" i="5"/>
  <c r="D49" i="5"/>
  <c r="D48" i="5"/>
  <c r="D47" i="5"/>
  <c r="C43" i="5"/>
  <c r="D42" i="5"/>
  <c r="D41" i="5"/>
  <c r="D40" i="5"/>
  <c r="C36" i="5"/>
  <c r="D35" i="5"/>
  <c r="D34" i="5"/>
  <c r="D33" i="5"/>
  <c r="C29" i="5"/>
  <c r="D28" i="5"/>
  <c r="D27" i="5"/>
  <c r="H29" i="5"/>
  <c r="G29" i="5"/>
  <c r="D26" i="5"/>
  <c r="C22" i="5"/>
  <c r="D21" i="5"/>
  <c r="D20" i="5"/>
  <c r="D19" i="5"/>
  <c r="C15" i="5"/>
  <c r="D14" i="5"/>
  <c r="D13" i="5"/>
  <c r="H15" i="5"/>
  <c r="D12" i="5"/>
  <c r="D15" i="5" s="1"/>
  <c r="D7" i="5"/>
  <c r="D6" i="5"/>
  <c r="G22" i="5" l="1"/>
  <c r="D22" i="5"/>
  <c r="H22" i="5"/>
  <c r="H8" i="5"/>
  <c r="F36" i="5"/>
  <c r="F43" i="5"/>
  <c r="F50" i="5"/>
  <c r="F57" i="5"/>
  <c r="F64" i="5"/>
  <c r="F71" i="5"/>
  <c r="G36" i="5"/>
  <c r="G43" i="5"/>
  <c r="G50" i="5"/>
  <c r="G57" i="5"/>
  <c r="G64" i="5"/>
  <c r="G71" i="5"/>
  <c r="E8" i="5"/>
  <c r="F8" i="5"/>
  <c r="E15" i="5"/>
  <c r="E22" i="5"/>
  <c r="D36" i="5"/>
  <c r="H36" i="5"/>
  <c r="D43" i="5"/>
  <c r="H43" i="5"/>
  <c r="D50" i="5"/>
  <c r="H50" i="5"/>
  <c r="D57" i="5"/>
  <c r="H57" i="5"/>
  <c r="D64" i="5"/>
  <c r="H64" i="5"/>
  <c r="D71" i="5"/>
  <c r="H71" i="5"/>
  <c r="F15" i="5"/>
  <c r="F22" i="5"/>
  <c r="F29" i="5"/>
  <c r="E29" i="5"/>
  <c r="D29" i="5"/>
  <c r="E36" i="5"/>
  <c r="E43" i="5"/>
  <c r="E50" i="5"/>
  <c r="E57" i="5"/>
  <c r="E64" i="5"/>
  <c r="E71" i="5"/>
  <c r="G8" i="5"/>
  <c r="C8" i="5"/>
  <c r="D5" i="5"/>
  <c r="D8" i="5" s="1"/>
</calcChain>
</file>

<file path=xl/sharedStrings.xml><?xml version="1.0" encoding="utf-8"?>
<sst xmlns="http://schemas.openxmlformats.org/spreadsheetml/2006/main" count="151" uniqueCount="45">
  <si>
    <t>CANTIDAD</t>
  </si>
  <si>
    <t>MENSUAL</t>
  </si>
  <si>
    <t>ANUAL</t>
  </si>
  <si>
    <t>COMBO 1</t>
  </si>
  <si>
    <t>CÓDIGOS DE REFERENCIA PRODUCTO</t>
  </si>
  <si>
    <t>4 MESES</t>
  </si>
  <si>
    <t>6 MESES</t>
  </si>
  <si>
    <t>9 MESES</t>
  </si>
  <si>
    <t>UN AÑO</t>
  </si>
  <si>
    <t>Unit</t>
  </si>
  <si>
    <t>COMBO 2</t>
  </si>
  <si>
    <t>TOTALES</t>
  </si>
  <si>
    <t>COMBO 3</t>
  </si>
  <si>
    <t>COMBO 4</t>
  </si>
  <si>
    <t>COMBO 5</t>
  </si>
  <si>
    <t>COMBO 6</t>
  </si>
  <si>
    <t>COMBO 7</t>
  </si>
  <si>
    <t>COMBO 8</t>
  </si>
  <si>
    <t>COMBO 9</t>
  </si>
  <si>
    <t>COMBO 10</t>
  </si>
  <si>
    <t xml:space="preserve">COLISEO GENERAL RUMIÑAHUI PLAN COMBOS </t>
  </si>
  <si>
    <t>COD # 27</t>
  </si>
  <si>
    <t>COD#39</t>
  </si>
  <si>
    <t>COD#36</t>
  </si>
  <si>
    <t>COD # 32</t>
  </si>
  <si>
    <t>COD#41</t>
  </si>
  <si>
    <t>COD#44</t>
  </si>
  <si>
    <t>COD # 31|</t>
  </si>
  <si>
    <t>COD#34</t>
  </si>
  <si>
    <t>COD#35</t>
  </si>
  <si>
    <t>COD # 24</t>
  </si>
  <si>
    <t>COD#26</t>
  </si>
  <si>
    <t>COD#29</t>
  </si>
  <si>
    <t>COD # 28</t>
  </si>
  <si>
    <t>COD#37</t>
  </si>
  <si>
    <t>COD # 29</t>
  </si>
  <si>
    <t>COD#33</t>
  </si>
  <si>
    <t>COD#42</t>
  </si>
  <si>
    <t>COD # 25</t>
  </si>
  <si>
    <t>COD#30</t>
  </si>
  <si>
    <t>COD # 42</t>
  </si>
  <si>
    <t>COD#43</t>
  </si>
  <si>
    <t>COD # 40</t>
  </si>
  <si>
    <t>COD#38</t>
  </si>
  <si>
    <t>COD#24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</si>
</sst>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6" borderId="1" xfId="0" applyFont="1" applyFill="1" applyBorder="1" applyAlignment="1">
      <alignment vertical="top" wrapText="1"/>
    </xf>
    <xf numFmtId="1" fontId="2" fillId="6" borderId="3" xfId="1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wrapText="1"/>
    </xf>
    <xf numFmtId="1" fontId="2" fillId="6" borderId="1" xfId="1" applyNumberFormat="1" applyFont="1" applyFill="1" applyBorder="1" applyAlignment="1">
      <alignment horizontal="center" vertical="top"/>
    </xf>
    <xf numFmtId="44" fontId="2" fillId="6" borderId="1" xfId="1" applyFont="1" applyFill="1" applyBorder="1" applyAlignment="1">
      <alignment vertical="top"/>
    </xf>
    <xf numFmtId="0" fontId="2" fillId="6" borderId="0" xfId="0" applyFont="1" applyFill="1"/>
    <xf numFmtId="0" fontId="2" fillId="0" borderId="0" xfId="0" applyFont="1" applyFill="1" applyBorder="1" applyAlignment="1">
      <alignment horizontal="center" wrapText="1"/>
    </xf>
    <xf numFmtId="44" fontId="2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2" fillId="6" borderId="2" xfId="0" applyFont="1" applyFill="1" applyBorder="1" applyAlignment="1">
      <alignment wrapText="1"/>
    </xf>
    <xf numFmtId="1" fontId="2" fillId="6" borderId="2" xfId="1" applyNumberFormat="1" applyFont="1" applyFill="1" applyBorder="1" applyAlignment="1">
      <alignment horizontal="center" vertical="top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 applyAlignment="1"/>
    <xf numFmtId="44" fontId="3" fillId="3" borderId="2" xfId="1" applyFont="1" applyFill="1" applyBorder="1" applyAlignment="1">
      <alignment horizontal="center"/>
    </xf>
    <xf numFmtId="44" fontId="3" fillId="3" borderId="4" xfId="1" applyFont="1" applyFill="1" applyBorder="1" applyAlignment="1">
      <alignment horizontal="center"/>
    </xf>
    <xf numFmtId="44" fontId="3" fillId="3" borderId="1" xfId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44" fontId="3" fillId="3" borderId="3" xfId="1" applyFont="1" applyFill="1" applyBorder="1" applyAlignment="1">
      <alignment horizontal="center"/>
    </xf>
    <xf numFmtId="9" fontId="2" fillId="3" borderId="1" xfId="0" applyNumberFormat="1" applyFont="1" applyFill="1" applyBorder="1" applyAlignment="1">
      <alignment horizontal="left"/>
    </xf>
    <xf numFmtId="9" fontId="2" fillId="3" borderId="1" xfId="0" applyNumberFormat="1" applyFont="1" applyFill="1" applyBorder="1" applyAlignment="1"/>
    <xf numFmtId="44" fontId="2" fillId="5" borderId="1" xfId="1" applyFont="1" applyFill="1" applyBorder="1" applyAlignment="1">
      <alignment vertical="top"/>
    </xf>
    <xf numFmtId="44" fontId="2" fillId="5" borderId="2" xfId="1" applyFont="1" applyFill="1" applyBorder="1" applyAlignment="1">
      <alignment vertical="top"/>
    </xf>
    <xf numFmtId="44" fontId="2" fillId="2" borderId="6" xfId="0" applyNumberFormat="1" applyFont="1" applyFill="1" applyBorder="1" applyAlignment="1"/>
    <xf numFmtId="44" fontId="2" fillId="2" borderId="6" xfId="1" applyFont="1" applyFill="1" applyBorder="1" applyAlignment="1"/>
    <xf numFmtId="44" fontId="2" fillId="2" borderId="7" xfId="1" applyFont="1" applyFill="1" applyBorder="1" applyAlignment="1"/>
    <xf numFmtId="44" fontId="3" fillId="4" borderId="0" xfId="1" applyFont="1" applyFill="1" applyBorder="1" applyAlignment="1">
      <alignment vertical="center"/>
    </xf>
    <xf numFmtId="44" fontId="2" fillId="4" borderId="0" xfId="1" applyFont="1" applyFill="1" applyAlignment="1"/>
    <xf numFmtId="44" fontId="3" fillId="3" borderId="1" xfId="1" applyFont="1" applyFill="1" applyBorder="1" applyAlignment="1">
      <alignment horizontal="left"/>
    </xf>
    <xf numFmtId="44" fontId="3" fillId="3" borderId="1" xfId="1" applyFont="1" applyFill="1" applyBorder="1" applyAlignment="1">
      <alignment horizontal="left" wrapText="1"/>
    </xf>
    <xf numFmtId="44" fontId="3" fillId="3" borderId="1" xfId="1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3"/>
  <sheetViews>
    <sheetView tabSelected="1" topLeftCell="A50" zoomScale="120" zoomScaleNormal="120" workbookViewId="0">
      <selection activeCell="F76" sqref="F76"/>
    </sheetView>
  </sheetViews>
  <sheetFormatPr baseColWidth="10" defaultColWidth="11" defaultRowHeight="9" x14ac:dyDescent="0.15"/>
  <cols>
    <col min="1" max="1" width="18.85546875" style="1" customWidth="1"/>
    <col min="2" max="2" width="6.7109375" style="1" customWidth="1"/>
    <col min="3" max="3" width="7.5703125" style="1" customWidth="1"/>
    <col min="4" max="4" width="12.140625" style="1" customWidth="1"/>
    <col min="5" max="5" width="8.5703125" style="1" customWidth="1"/>
    <col min="6" max="6" width="11.7109375" style="1" customWidth="1"/>
    <col min="7" max="7" width="8.7109375" style="1" customWidth="1"/>
    <col min="8" max="8" width="8.7109375" style="1" bestFit="1" customWidth="1"/>
    <col min="9" max="16384" width="11" style="1"/>
  </cols>
  <sheetData>
    <row r="1" spans="1:11" ht="24" customHeight="1" x14ac:dyDescent="0.15">
      <c r="A1" s="38" t="s">
        <v>20</v>
      </c>
      <c r="B1" s="38"/>
      <c r="C1" s="38"/>
      <c r="D1" s="38"/>
      <c r="E1" s="38"/>
      <c r="F1" s="38"/>
      <c r="G1" s="38"/>
      <c r="H1" s="38"/>
    </row>
    <row r="2" spans="1:11" ht="11.25" customHeight="1" x14ac:dyDescent="0.15">
      <c r="A2" s="13" t="s">
        <v>3</v>
      </c>
      <c r="B2" s="13"/>
      <c r="C2" s="13"/>
      <c r="D2" s="13"/>
      <c r="E2" s="13"/>
      <c r="F2" s="13"/>
      <c r="G2" s="14"/>
      <c r="H2" s="14"/>
    </row>
    <row r="3" spans="1:11" ht="18.75" customHeight="1" x14ac:dyDescent="0.15">
      <c r="A3" s="34" t="s">
        <v>4</v>
      </c>
      <c r="B3" s="15" t="s">
        <v>0</v>
      </c>
      <c r="C3" s="16" t="s">
        <v>1</v>
      </c>
      <c r="D3" s="17" t="s">
        <v>2</v>
      </c>
      <c r="E3" s="18" t="s">
        <v>5</v>
      </c>
      <c r="F3" s="18" t="s">
        <v>6</v>
      </c>
      <c r="G3" s="19" t="s">
        <v>7</v>
      </c>
      <c r="H3" s="20" t="s">
        <v>8</v>
      </c>
    </row>
    <row r="4" spans="1:11" ht="8.25" customHeight="1" x14ac:dyDescent="0.15">
      <c r="A4" s="35"/>
      <c r="B4" s="21"/>
      <c r="C4" s="16" t="s">
        <v>9</v>
      </c>
      <c r="D4" s="17" t="s">
        <v>9</v>
      </c>
      <c r="E4" s="22">
        <v>0.05</v>
      </c>
      <c r="F4" s="22">
        <v>0.1</v>
      </c>
      <c r="G4" s="22">
        <v>0.15</v>
      </c>
      <c r="H4" s="23">
        <v>0.2</v>
      </c>
    </row>
    <row r="5" spans="1:11" ht="9.75" customHeight="1" x14ac:dyDescent="0.15">
      <c r="A5" s="2" t="s">
        <v>21</v>
      </c>
      <c r="B5" s="3">
        <v>2</v>
      </c>
      <c r="C5" s="24">
        <v>1600</v>
      </c>
      <c r="D5" s="24">
        <f>C5*12</f>
        <v>19200</v>
      </c>
      <c r="E5" s="6">
        <f>+(C5*4)*0.95*B5</f>
        <v>12160</v>
      </c>
      <c r="F5" s="6">
        <f>+(C5*6)*0.9*B5</f>
        <v>17280</v>
      </c>
      <c r="G5" s="6">
        <f>+(C5*9)*0.85*B5</f>
        <v>24480</v>
      </c>
      <c r="H5" s="6">
        <f>+(C5*12)*0.8*B5</f>
        <v>30720</v>
      </c>
    </row>
    <row r="6" spans="1:11" ht="8.25" customHeight="1" x14ac:dyDescent="0.15">
      <c r="A6" s="4" t="s">
        <v>22</v>
      </c>
      <c r="B6" s="5">
        <v>1</v>
      </c>
      <c r="C6" s="24">
        <v>1300</v>
      </c>
      <c r="D6" s="24">
        <f>+B6*C6*12</f>
        <v>15600</v>
      </c>
      <c r="E6" s="6">
        <f>+(C6*4)*0.95*B6</f>
        <v>4940</v>
      </c>
      <c r="F6" s="6">
        <f>+(C6*6)*0.9*B6</f>
        <v>7020</v>
      </c>
      <c r="G6" s="6">
        <f>+(C6*9)*0.85*B6</f>
        <v>9945</v>
      </c>
      <c r="H6" s="6">
        <f>+(C6*12)*0.8*B6</f>
        <v>12480</v>
      </c>
    </row>
    <row r="7" spans="1:11" ht="9" customHeight="1" thickBot="1" x14ac:dyDescent="0.2">
      <c r="A7" s="11" t="s">
        <v>23</v>
      </c>
      <c r="B7" s="12">
        <v>2</v>
      </c>
      <c r="C7" s="25">
        <v>420</v>
      </c>
      <c r="D7" s="25">
        <f>C7*12</f>
        <v>5040</v>
      </c>
      <c r="E7" s="6">
        <f>+(C7*4)*0.95*B7</f>
        <v>3192</v>
      </c>
      <c r="F7" s="6">
        <f>+(C7*6)*0.9*B7</f>
        <v>4536</v>
      </c>
      <c r="G7" s="6">
        <f>+(C7*9)*0.85*B7</f>
        <v>6426</v>
      </c>
      <c r="H7" s="6">
        <f>+(C7*12)*0.8*B7</f>
        <v>8064</v>
      </c>
    </row>
    <row r="8" spans="1:11" ht="9.75" thickBot="1" x14ac:dyDescent="0.2">
      <c r="A8" s="36" t="s">
        <v>11</v>
      </c>
      <c r="B8" s="37"/>
      <c r="C8" s="26">
        <f t="shared" ref="C8:H8" si="0">SUM(C5:C7)</f>
        <v>3320</v>
      </c>
      <c r="D8" s="26">
        <f t="shared" si="0"/>
        <v>39840</v>
      </c>
      <c r="E8" s="26">
        <f t="shared" si="0"/>
        <v>20292</v>
      </c>
      <c r="F8" s="27">
        <f t="shared" si="0"/>
        <v>28836</v>
      </c>
      <c r="G8" s="27">
        <f t="shared" si="0"/>
        <v>40851</v>
      </c>
      <c r="H8" s="28">
        <f t="shared" si="0"/>
        <v>51264</v>
      </c>
    </row>
    <row r="9" spans="1:11" ht="10.5" customHeight="1" x14ac:dyDescent="0.15">
      <c r="A9" s="13" t="s">
        <v>10</v>
      </c>
      <c r="B9" s="13"/>
      <c r="C9" s="13"/>
      <c r="D9" s="13"/>
      <c r="E9" s="13"/>
      <c r="F9" s="29"/>
      <c r="G9" s="30"/>
      <c r="H9" s="30"/>
    </row>
    <row r="10" spans="1:11" x14ac:dyDescent="0.15">
      <c r="A10" s="34" t="s">
        <v>4</v>
      </c>
      <c r="B10" s="15" t="s">
        <v>0</v>
      </c>
      <c r="C10" s="16" t="s">
        <v>1</v>
      </c>
      <c r="D10" s="17" t="s">
        <v>2</v>
      </c>
      <c r="E10" s="18" t="s">
        <v>5</v>
      </c>
      <c r="F10" s="31" t="s">
        <v>6</v>
      </c>
      <c r="G10" s="32" t="s">
        <v>7</v>
      </c>
      <c r="H10" s="33" t="s">
        <v>8</v>
      </c>
    </row>
    <row r="11" spans="1:11" x14ac:dyDescent="0.15">
      <c r="A11" s="35"/>
      <c r="B11" s="21"/>
      <c r="C11" s="16" t="s">
        <v>9</v>
      </c>
      <c r="D11" s="17" t="s">
        <v>9</v>
      </c>
      <c r="E11" s="22">
        <v>0.05</v>
      </c>
      <c r="F11" s="22">
        <v>0.1</v>
      </c>
      <c r="G11" s="22">
        <v>0.15</v>
      </c>
      <c r="H11" s="23">
        <v>0.2</v>
      </c>
    </row>
    <row r="12" spans="1:11" x14ac:dyDescent="0.15">
      <c r="A12" s="2" t="s">
        <v>24</v>
      </c>
      <c r="B12" s="3">
        <v>2</v>
      </c>
      <c r="C12" s="24">
        <v>680</v>
      </c>
      <c r="D12" s="24">
        <f>C12*12</f>
        <v>8160</v>
      </c>
      <c r="E12" s="6">
        <f>+(C12*4)*0.95*B12</f>
        <v>5168</v>
      </c>
      <c r="F12" s="6">
        <f>+(C12*6)*0.9*B12</f>
        <v>7344</v>
      </c>
      <c r="G12" s="6">
        <f t="shared" ref="G12:G14" si="1">+(C12*9)*0.85*B12</f>
        <v>10404</v>
      </c>
      <c r="H12" s="6">
        <f>+(C12*12)*0.8*B12</f>
        <v>13056</v>
      </c>
    </row>
    <row r="13" spans="1:11" x14ac:dyDescent="0.15">
      <c r="A13" s="4" t="s">
        <v>25</v>
      </c>
      <c r="B13" s="5">
        <v>3</v>
      </c>
      <c r="C13" s="24">
        <v>390</v>
      </c>
      <c r="D13" s="24">
        <f>+B13*C13*12</f>
        <v>14040</v>
      </c>
      <c r="E13" s="6">
        <f>+(C13*4)*0.95*B13</f>
        <v>4446</v>
      </c>
      <c r="F13" s="6">
        <f>+(C13*6)*0.9*B13</f>
        <v>6318</v>
      </c>
      <c r="G13" s="6">
        <f t="shared" si="1"/>
        <v>8950.5</v>
      </c>
      <c r="H13" s="6">
        <f>+(C13*12)*0.8*B13</f>
        <v>11232</v>
      </c>
    </row>
    <row r="14" spans="1:11" ht="9.75" thickBot="1" x14ac:dyDescent="0.2">
      <c r="A14" s="11" t="s">
        <v>26</v>
      </c>
      <c r="B14" s="12">
        <v>1</v>
      </c>
      <c r="C14" s="25">
        <v>640</v>
      </c>
      <c r="D14" s="25">
        <f>C14*12</f>
        <v>7680</v>
      </c>
      <c r="E14" s="6">
        <f>+(C14*4)*0.95*B14</f>
        <v>2432</v>
      </c>
      <c r="F14" s="6">
        <f>+(C14*6)*0.9*B14</f>
        <v>3456</v>
      </c>
      <c r="G14" s="6">
        <f t="shared" si="1"/>
        <v>4896</v>
      </c>
      <c r="H14" s="6">
        <f>+(C14*12)*0.8*B14</f>
        <v>6144</v>
      </c>
    </row>
    <row r="15" spans="1:11" ht="9.75" thickBot="1" x14ac:dyDescent="0.2">
      <c r="A15" s="36" t="s">
        <v>11</v>
      </c>
      <c r="B15" s="37"/>
      <c r="C15" s="26">
        <f t="shared" ref="C15:H15" si="2">SUM(C12:C14)</f>
        <v>1710</v>
      </c>
      <c r="D15" s="26">
        <f t="shared" si="2"/>
        <v>29880</v>
      </c>
      <c r="E15" s="26">
        <f t="shared" si="2"/>
        <v>12046</v>
      </c>
      <c r="F15" s="27">
        <f t="shared" si="2"/>
        <v>17118</v>
      </c>
      <c r="G15" s="27">
        <f t="shared" si="2"/>
        <v>24250.5</v>
      </c>
      <c r="H15" s="28">
        <f t="shared" si="2"/>
        <v>30432</v>
      </c>
      <c r="K15" s="7"/>
    </row>
    <row r="16" spans="1:11" x14ac:dyDescent="0.15">
      <c r="A16" s="13" t="s">
        <v>12</v>
      </c>
      <c r="B16" s="13"/>
      <c r="C16" s="13"/>
      <c r="D16" s="13"/>
      <c r="E16" s="13"/>
      <c r="F16" s="29"/>
      <c r="G16" s="30"/>
      <c r="H16" s="30"/>
    </row>
    <row r="17" spans="1:9" x14ac:dyDescent="0.15">
      <c r="A17" s="34" t="s">
        <v>4</v>
      </c>
      <c r="B17" s="15" t="s">
        <v>0</v>
      </c>
      <c r="C17" s="16" t="s">
        <v>1</v>
      </c>
      <c r="D17" s="17" t="s">
        <v>2</v>
      </c>
      <c r="E17" s="18" t="s">
        <v>5</v>
      </c>
      <c r="F17" s="31" t="s">
        <v>6</v>
      </c>
      <c r="G17" s="32" t="s">
        <v>7</v>
      </c>
      <c r="H17" s="33" t="s">
        <v>8</v>
      </c>
    </row>
    <row r="18" spans="1:9" x14ac:dyDescent="0.15">
      <c r="A18" s="35"/>
      <c r="B18" s="21"/>
      <c r="C18" s="16" t="s">
        <v>9</v>
      </c>
      <c r="D18" s="17" t="s">
        <v>9</v>
      </c>
      <c r="E18" s="22">
        <v>0.05</v>
      </c>
      <c r="F18" s="22">
        <v>0.1</v>
      </c>
      <c r="G18" s="22">
        <v>0.15</v>
      </c>
      <c r="H18" s="23">
        <v>0.2</v>
      </c>
    </row>
    <row r="19" spans="1:9" x14ac:dyDescent="0.15">
      <c r="A19" s="2" t="s">
        <v>27</v>
      </c>
      <c r="B19" s="3">
        <v>3</v>
      </c>
      <c r="C19" s="24">
        <v>400</v>
      </c>
      <c r="D19" s="24">
        <f>C19*12</f>
        <v>4800</v>
      </c>
      <c r="E19" s="6">
        <f>+(C19*4)*0.95*B19</f>
        <v>4560</v>
      </c>
      <c r="F19" s="6">
        <f>+(C19*6)*0.9*B19</f>
        <v>6480</v>
      </c>
      <c r="G19" s="6">
        <f t="shared" ref="G19:G21" si="3">+(C19*9)*0.85*B19</f>
        <v>9180</v>
      </c>
      <c r="H19" s="6">
        <f>+(C19*12)*0.8*B19</f>
        <v>11520</v>
      </c>
    </row>
    <row r="20" spans="1:9" x14ac:dyDescent="0.15">
      <c r="A20" s="4" t="s">
        <v>28</v>
      </c>
      <c r="B20" s="5">
        <v>1</v>
      </c>
      <c r="C20" s="24">
        <v>3200</v>
      </c>
      <c r="D20" s="24">
        <f>+B20*C20*12</f>
        <v>38400</v>
      </c>
      <c r="E20" s="6">
        <f>+(C20*4)*0.95*B20</f>
        <v>12160</v>
      </c>
      <c r="F20" s="6">
        <f>+(C20*6)*0.9*B20</f>
        <v>17280</v>
      </c>
      <c r="G20" s="6">
        <f t="shared" si="3"/>
        <v>24480</v>
      </c>
      <c r="H20" s="6">
        <f>+(C20*12)*0.8*B20</f>
        <v>30720</v>
      </c>
    </row>
    <row r="21" spans="1:9" ht="9.75" thickBot="1" x14ac:dyDescent="0.2">
      <c r="A21" s="11" t="s">
        <v>29</v>
      </c>
      <c r="B21" s="12">
        <v>2</v>
      </c>
      <c r="C21" s="25">
        <v>500</v>
      </c>
      <c r="D21" s="25">
        <f>C21*12</f>
        <v>6000</v>
      </c>
      <c r="E21" s="6">
        <f>+(C21*4)*0.95*B21</f>
        <v>3800</v>
      </c>
      <c r="F21" s="6">
        <f>+(C21*6)*0.9*B21</f>
        <v>5400</v>
      </c>
      <c r="G21" s="6">
        <f t="shared" si="3"/>
        <v>7650</v>
      </c>
      <c r="H21" s="6">
        <f>+(C21*12)*0.8*B21</f>
        <v>9600</v>
      </c>
    </row>
    <row r="22" spans="1:9" ht="10.5" customHeight="1" thickBot="1" x14ac:dyDescent="0.2">
      <c r="A22" s="36" t="s">
        <v>11</v>
      </c>
      <c r="B22" s="37"/>
      <c r="C22" s="26">
        <f t="shared" ref="C22:H22" si="4">SUM(C19:C21)</f>
        <v>4100</v>
      </c>
      <c r="D22" s="26">
        <f t="shared" si="4"/>
        <v>49200</v>
      </c>
      <c r="E22" s="26">
        <f t="shared" si="4"/>
        <v>20520</v>
      </c>
      <c r="F22" s="27">
        <f t="shared" si="4"/>
        <v>29160</v>
      </c>
      <c r="G22" s="27">
        <f t="shared" si="4"/>
        <v>41310</v>
      </c>
      <c r="H22" s="28">
        <f t="shared" si="4"/>
        <v>51840</v>
      </c>
    </row>
    <row r="23" spans="1:9" x14ac:dyDescent="0.15">
      <c r="A23" s="13" t="s">
        <v>13</v>
      </c>
      <c r="B23" s="13"/>
      <c r="C23" s="13"/>
      <c r="D23" s="13"/>
      <c r="E23" s="13"/>
      <c r="F23" s="29"/>
      <c r="G23" s="30"/>
      <c r="H23" s="30"/>
      <c r="I23" s="7"/>
    </row>
    <row r="24" spans="1:9" x14ac:dyDescent="0.15">
      <c r="A24" s="34" t="s">
        <v>4</v>
      </c>
      <c r="B24" s="15" t="s">
        <v>0</v>
      </c>
      <c r="C24" s="16" t="s">
        <v>1</v>
      </c>
      <c r="D24" s="17" t="s">
        <v>2</v>
      </c>
      <c r="E24" s="18" t="s">
        <v>5</v>
      </c>
      <c r="F24" s="31" t="s">
        <v>6</v>
      </c>
      <c r="G24" s="32" t="s">
        <v>7</v>
      </c>
      <c r="H24" s="33" t="s">
        <v>8</v>
      </c>
      <c r="I24" s="7"/>
    </row>
    <row r="25" spans="1:9" x14ac:dyDescent="0.15">
      <c r="A25" s="35"/>
      <c r="B25" s="21"/>
      <c r="C25" s="16" t="s">
        <v>9</v>
      </c>
      <c r="D25" s="17" t="s">
        <v>9</v>
      </c>
      <c r="E25" s="22">
        <v>0.05</v>
      </c>
      <c r="F25" s="22">
        <v>0.1</v>
      </c>
      <c r="G25" s="22">
        <v>0.15</v>
      </c>
      <c r="H25" s="23">
        <v>0.2</v>
      </c>
      <c r="I25" s="7"/>
    </row>
    <row r="26" spans="1:9" x14ac:dyDescent="0.15">
      <c r="A26" s="2" t="s">
        <v>30</v>
      </c>
      <c r="B26" s="3">
        <v>1</v>
      </c>
      <c r="C26" s="24">
        <v>1250</v>
      </c>
      <c r="D26" s="24">
        <f>C26*12</f>
        <v>15000</v>
      </c>
      <c r="E26" s="6">
        <f>+(C26*4)*0.95*B26</f>
        <v>4750</v>
      </c>
      <c r="F26" s="6">
        <f>+(C26*6)*0.9*B26</f>
        <v>6750</v>
      </c>
      <c r="G26" s="6">
        <f>+(C26*9)*0.85*B26</f>
        <v>9562.5</v>
      </c>
      <c r="H26" s="6">
        <f>+(C26*12)*0.8*B26</f>
        <v>12000</v>
      </c>
      <c r="I26" s="7"/>
    </row>
    <row r="27" spans="1:9" x14ac:dyDescent="0.15">
      <c r="A27" s="4" t="s">
        <v>31</v>
      </c>
      <c r="B27" s="5">
        <v>3</v>
      </c>
      <c r="C27" s="24">
        <v>420</v>
      </c>
      <c r="D27" s="24">
        <f>+B27*C27*12</f>
        <v>15120</v>
      </c>
      <c r="E27" s="6">
        <f>+(C27*4)*0.95*B27</f>
        <v>4788</v>
      </c>
      <c r="F27" s="6">
        <f>+(C27*6)*0.9*B27</f>
        <v>6804</v>
      </c>
      <c r="G27" s="6">
        <f t="shared" ref="G27:G28" si="5">+(C27*9)*0.85*B27</f>
        <v>9639</v>
      </c>
      <c r="H27" s="6">
        <f>+(C27*12)*0.8*B27</f>
        <v>12096</v>
      </c>
      <c r="I27" s="7"/>
    </row>
    <row r="28" spans="1:9" ht="9.75" thickBot="1" x14ac:dyDescent="0.2">
      <c r="A28" s="11" t="s">
        <v>32</v>
      </c>
      <c r="B28" s="12">
        <v>2</v>
      </c>
      <c r="C28" s="25">
        <v>840</v>
      </c>
      <c r="D28" s="25">
        <f>C28*12</f>
        <v>10080</v>
      </c>
      <c r="E28" s="6">
        <f>+(C28*4)*0.95*B28</f>
        <v>6384</v>
      </c>
      <c r="F28" s="6">
        <f>+(C28*6)*0.9*B28</f>
        <v>9072</v>
      </c>
      <c r="G28" s="6">
        <f t="shared" si="5"/>
        <v>12852</v>
      </c>
      <c r="H28" s="6">
        <f>+(C28*12)*0.8*B28</f>
        <v>16128</v>
      </c>
      <c r="I28" s="7"/>
    </row>
    <row r="29" spans="1:9" ht="9.75" thickBot="1" x14ac:dyDescent="0.2">
      <c r="A29" s="36" t="s">
        <v>11</v>
      </c>
      <c r="B29" s="37"/>
      <c r="C29" s="26">
        <f t="shared" ref="C29:H29" si="6">SUM(C26:C28)</f>
        <v>2510</v>
      </c>
      <c r="D29" s="26">
        <f t="shared" si="6"/>
        <v>40200</v>
      </c>
      <c r="E29" s="26">
        <f t="shared" si="6"/>
        <v>15922</v>
      </c>
      <c r="F29" s="27">
        <f t="shared" si="6"/>
        <v>22626</v>
      </c>
      <c r="G29" s="27">
        <f t="shared" si="6"/>
        <v>32053.5</v>
      </c>
      <c r="H29" s="28">
        <f t="shared" si="6"/>
        <v>40224</v>
      </c>
    </row>
    <row r="30" spans="1:9" x14ac:dyDescent="0.15">
      <c r="A30" s="13" t="s">
        <v>14</v>
      </c>
      <c r="B30" s="13"/>
      <c r="C30" s="13"/>
      <c r="D30" s="13"/>
      <c r="E30" s="13"/>
      <c r="F30" s="29"/>
      <c r="G30" s="30"/>
      <c r="H30" s="30"/>
    </row>
    <row r="31" spans="1:9" x14ac:dyDescent="0.15">
      <c r="A31" s="34" t="s">
        <v>4</v>
      </c>
      <c r="B31" s="15" t="s">
        <v>0</v>
      </c>
      <c r="C31" s="16" t="s">
        <v>1</v>
      </c>
      <c r="D31" s="17" t="s">
        <v>2</v>
      </c>
      <c r="E31" s="18" t="s">
        <v>5</v>
      </c>
      <c r="F31" s="31" t="s">
        <v>6</v>
      </c>
      <c r="G31" s="32" t="s">
        <v>7</v>
      </c>
      <c r="H31" s="33" t="s">
        <v>8</v>
      </c>
    </row>
    <row r="32" spans="1:9" x14ac:dyDescent="0.15">
      <c r="A32" s="35"/>
      <c r="B32" s="21"/>
      <c r="C32" s="16" t="s">
        <v>9</v>
      </c>
      <c r="D32" s="17" t="s">
        <v>9</v>
      </c>
      <c r="E32" s="22">
        <v>0.05</v>
      </c>
      <c r="F32" s="22">
        <v>0.1</v>
      </c>
      <c r="G32" s="22">
        <v>0.15</v>
      </c>
      <c r="H32" s="23">
        <v>0.2</v>
      </c>
    </row>
    <row r="33" spans="1:8" x14ac:dyDescent="0.15">
      <c r="A33" s="2" t="s">
        <v>33</v>
      </c>
      <c r="B33" s="3">
        <v>1</v>
      </c>
      <c r="C33" s="24">
        <v>2100</v>
      </c>
      <c r="D33" s="24">
        <f>C33*12</f>
        <v>25200</v>
      </c>
      <c r="E33" s="6">
        <f>+(C33*4)*0.95*B33</f>
        <v>7980</v>
      </c>
      <c r="F33" s="6">
        <f>+(C33*6)*0.9*B33</f>
        <v>11340</v>
      </c>
      <c r="G33" s="6">
        <f t="shared" ref="G33:G35" si="7">+(C33*9)*0.85*B33</f>
        <v>16065</v>
      </c>
      <c r="H33" s="6">
        <f>+(C33*12)*0.8*B33</f>
        <v>20160</v>
      </c>
    </row>
    <row r="34" spans="1:8" x14ac:dyDescent="0.15">
      <c r="A34" s="4" t="s">
        <v>32</v>
      </c>
      <c r="B34" s="5">
        <v>2</v>
      </c>
      <c r="C34" s="24">
        <v>840</v>
      </c>
      <c r="D34" s="24">
        <f>+B34*C34*12</f>
        <v>20160</v>
      </c>
      <c r="E34" s="6">
        <f>+(C34*4)*0.95*B34</f>
        <v>6384</v>
      </c>
      <c r="F34" s="6">
        <f>+(C34*6)*0.9*B34</f>
        <v>9072</v>
      </c>
      <c r="G34" s="6">
        <f t="shared" si="7"/>
        <v>12852</v>
      </c>
      <c r="H34" s="6">
        <f>+(C34*12)*0.8*B34</f>
        <v>16128</v>
      </c>
    </row>
    <row r="35" spans="1:8" ht="9.75" thickBot="1" x14ac:dyDescent="0.2">
      <c r="A35" s="11" t="s">
        <v>34</v>
      </c>
      <c r="B35" s="12">
        <v>1</v>
      </c>
      <c r="C35" s="25">
        <v>440</v>
      </c>
      <c r="D35" s="25">
        <f>C35*12</f>
        <v>5280</v>
      </c>
      <c r="E35" s="6">
        <f>+(C35*4)*0.95*B35</f>
        <v>1672</v>
      </c>
      <c r="F35" s="6">
        <f>+(C35*6)*0.9*B35</f>
        <v>2376</v>
      </c>
      <c r="G35" s="6">
        <f t="shared" si="7"/>
        <v>3366</v>
      </c>
      <c r="H35" s="6">
        <f>+(C35*12)*0.8*B35</f>
        <v>4224</v>
      </c>
    </row>
    <row r="36" spans="1:8" ht="9.75" thickBot="1" x14ac:dyDescent="0.2">
      <c r="A36" s="36" t="s">
        <v>11</v>
      </c>
      <c r="B36" s="37"/>
      <c r="C36" s="26">
        <f t="shared" ref="C36:H36" si="8">SUM(C33:C35)</f>
        <v>3380</v>
      </c>
      <c r="D36" s="26">
        <f t="shared" si="8"/>
        <v>50640</v>
      </c>
      <c r="E36" s="26">
        <f t="shared" si="8"/>
        <v>16036</v>
      </c>
      <c r="F36" s="27">
        <f t="shared" si="8"/>
        <v>22788</v>
      </c>
      <c r="G36" s="27">
        <f t="shared" si="8"/>
        <v>32283</v>
      </c>
      <c r="H36" s="28">
        <f t="shared" si="8"/>
        <v>40512</v>
      </c>
    </row>
    <row r="37" spans="1:8" x14ac:dyDescent="0.15">
      <c r="A37" s="13" t="s">
        <v>15</v>
      </c>
      <c r="B37" s="13"/>
      <c r="C37" s="13"/>
      <c r="D37" s="13"/>
      <c r="E37" s="13"/>
      <c r="F37" s="29"/>
      <c r="G37" s="30"/>
      <c r="H37" s="30"/>
    </row>
    <row r="38" spans="1:8" x14ac:dyDescent="0.15">
      <c r="A38" s="34" t="s">
        <v>4</v>
      </c>
      <c r="B38" s="15" t="s">
        <v>0</v>
      </c>
      <c r="C38" s="16" t="s">
        <v>1</v>
      </c>
      <c r="D38" s="17" t="s">
        <v>2</v>
      </c>
      <c r="E38" s="18" t="s">
        <v>5</v>
      </c>
      <c r="F38" s="31" t="s">
        <v>6</v>
      </c>
      <c r="G38" s="32" t="s">
        <v>7</v>
      </c>
      <c r="H38" s="33" t="s">
        <v>8</v>
      </c>
    </row>
    <row r="39" spans="1:8" x14ac:dyDescent="0.15">
      <c r="A39" s="35"/>
      <c r="B39" s="21"/>
      <c r="C39" s="16" t="s">
        <v>9</v>
      </c>
      <c r="D39" s="17" t="s">
        <v>9</v>
      </c>
      <c r="E39" s="22">
        <v>0.05</v>
      </c>
      <c r="F39" s="22">
        <v>0.1</v>
      </c>
      <c r="G39" s="22">
        <v>0.15</v>
      </c>
      <c r="H39" s="23">
        <v>0.2</v>
      </c>
    </row>
    <row r="40" spans="1:8" x14ac:dyDescent="0.15">
      <c r="A40" s="2" t="s">
        <v>35</v>
      </c>
      <c r="B40" s="3">
        <v>3</v>
      </c>
      <c r="C40" s="24">
        <v>840</v>
      </c>
      <c r="D40" s="24">
        <f>C40*12</f>
        <v>10080</v>
      </c>
      <c r="E40" s="6">
        <f>+(C40*4)*0.95*B40</f>
        <v>9576</v>
      </c>
      <c r="F40" s="6">
        <f>+(C40*6)*0.9*B40</f>
        <v>13608</v>
      </c>
      <c r="G40" s="6">
        <f t="shared" ref="G40:G42" si="9">+(C40*9)*0.85*B40</f>
        <v>19278</v>
      </c>
      <c r="H40" s="6">
        <f>+(C40*12)*0.8*B40</f>
        <v>24192</v>
      </c>
    </row>
    <row r="41" spans="1:8" x14ac:dyDescent="0.15">
      <c r="A41" s="4" t="s">
        <v>36</v>
      </c>
      <c r="B41" s="5">
        <v>1</v>
      </c>
      <c r="C41" s="24">
        <v>3200</v>
      </c>
      <c r="D41" s="24">
        <f>+B41*C41*12</f>
        <v>38400</v>
      </c>
      <c r="E41" s="6">
        <f>+(C41*4)*0.95*B41</f>
        <v>12160</v>
      </c>
      <c r="F41" s="6">
        <f>+(C41*6)*0.9*B41</f>
        <v>17280</v>
      </c>
      <c r="G41" s="6">
        <f t="shared" si="9"/>
        <v>24480</v>
      </c>
      <c r="H41" s="6">
        <f>+(C41*12)*0.8*B41</f>
        <v>30720</v>
      </c>
    </row>
    <row r="42" spans="1:8" ht="9.75" thickBot="1" x14ac:dyDescent="0.2">
      <c r="A42" s="11" t="s">
        <v>37</v>
      </c>
      <c r="B42" s="12">
        <v>1</v>
      </c>
      <c r="C42" s="25">
        <v>1100</v>
      </c>
      <c r="D42" s="25">
        <f>C42*12</f>
        <v>13200</v>
      </c>
      <c r="E42" s="6">
        <f>+(C42*4)*0.95*B42</f>
        <v>4180</v>
      </c>
      <c r="F42" s="6">
        <f>+(C42*6)*0.9*B42</f>
        <v>5940</v>
      </c>
      <c r="G42" s="6">
        <f t="shared" si="9"/>
        <v>8415</v>
      </c>
      <c r="H42" s="6">
        <f>+(C42*12)*0.8*B42</f>
        <v>10560</v>
      </c>
    </row>
    <row r="43" spans="1:8" ht="9.75" thickBot="1" x14ac:dyDescent="0.2">
      <c r="A43" s="36" t="s">
        <v>11</v>
      </c>
      <c r="B43" s="37"/>
      <c r="C43" s="26">
        <f t="shared" ref="C43:H43" si="10">SUM(C40:C42)</f>
        <v>5140</v>
      </c>
      <c r="D43" s="26">
        <f t="shared" si="10"/>
        <v>61680</v>
      </c>
      <c r="E43" s="26">
        <f t="shared" si="10"/>
        <v>25916</v>
      </c>
      <c r="F43" s="27">
        <f t="shared" si="10"/>
        <v>36828</v>
      </c>
      <c r="G43" s="27">
        <f t="shared" si="10"/>
        <v>52173</v>
      </c>
      <c r="H43" s="28">
        <f t="shared" si="10"/>
        <v>65472</v>
      </c>
    </row>
    <row r="44" spans="1:8" x14ac:dyDescent="0.15">
      <c r="A44" s="13" t="s">
        <v>16</v>
      </c>
      <c r="B44" s="13"/>
      <c r="C44" s="13"/>
      <c r="D44" s="13"/>
      <c r="E44" s="13"/>
      <c r="F44" s="29"/>
      <c r="G44" s="30"/>
      <c r="H44" s="30"/>
    </row>
    <row r="45" spans="1:8" x14ac:dyDescent="0.15">
      <c r="A45" s="34" t="s">
        <v>4</v>
      </c>
      <c r="B45" s="15" t="s">
        <v>0</v>
      </c>
      <c r="C45" s="16" t="s">
        <v>1</v>
      </c>
      <c r="D45" s="17" t="s">
        <v>2</v>
      </c>
      <c r="E45" s="18" t="s">
        <v>5</v>
      </c>
      <c r="F45" s="31" t="s">
        <v>6</v>
      </c>
      <c r="G45" s="32" t="s">
        <v>7</v>
      </c>
      <c r="H45" s="33" t="s">
        <v>8</v>
      </c>
    </row>
    <row r="46" spans="1:8" x14ac:dyDescent="0.15">
      <c r="A46" s="35"/>
      <c r="B46" s="21"/>
      <c r="C46" s="16" t="s">
        <v>9</v>
      </c>
      <c r="D46" s="17" t="s">
        <v>9</v>
      </c>
      <c r="E46" s="22">
        <v>0.05</v>
      </c>
      <c r="F46" s="22">
        <v>0.1</v>
      </c>
      <c r="G46" s="22">
        <v>0.15</v>
      </c>
      <c r="H46" s="23">
        <v>0.2</v>
      </c>
    </row>
    <row r="47" spans="1:8" x14ac:dyDescent="0.15">
      <c r="A47" s="2" t="s">
        <v>38</v>
      </c>
      <c r="B47" s="3">
        <v>1</v>
      </c>
      <c r="C47" s="24">
        <v>1700</v>
      </c>
      <c r="D47" s="24">
        <f>C47*12</f>
        <v>20400</v>
      </c>
      <c r="E47" s="6">
        <f>+(C47*4)*0.95*B47</f>
        <v>6460</v>
      </c>
      <c r="F47" s="6">
        <f>+(C47*6)*0.9*B47</f>
        <v>9180</v>
      </c>
      <c r="G47" s="6">
        <f t="shared" ref="G47:G49" si="11">+(C47*9)*0.85*B47</f>
        <v>13005</v>
      </c>
      <c r="H47" s="6">
        <f>+(C47*12)*0.8*B47</f>
        <v>16320</v>
      </c>
    </row>
    <row r="48" spans="1:8" x14ac:dyDescent="0.15">
      <c r="A48" s="4" t="s">
        <v>39</v>
      </c>
      <c r="B48" s="5">
        <v>1</v>
      </c>
      <c r="C48" s="24">
        <v>620</v>
      </c>
      <c r="D48" s="24">
        <f>+B48*C48*12</f>
        <v>7440</v>
      </c>
      <c r="E48" s="6">
        <f>+(C48*4)*0.95*B48</f>
        <v>2356</v>
      </c>
      <c r="F48" s="6">
        <f>+(C48*6)*0.9*B48</f>
        <v>3348</v>
      </c>
      <c r="G48" s="6">
        <f t="shared" si="11"/>
        <v>4743</v>
      </c>
      <c r="H48" s="6">
        <f>+(C48*12)*0.8*B48</f>
        <v>5952</v>
      </c>
    </row>
    <row r="49" spans="1:8" ht="9.75" thickBot="1" x14ac:dyDescent="0.2">
      <c r="A49" s="11" t="s">
        <v>29</v>
      </c>
      <c r="B49" s="12">
        <v>2</v>
      </c>
      <c r="C49" s="25">
        <v>500</v>
      </c>
      <c r="D49" s="25">
        <f>C49*12</f>
        <v>6000</v>
      </c>
      <c r="E49" s="6">
        <f>+(C49*4)*0.95*B49</f>
        <v>3800</v>
      </c>
      <c r="F49" s="6">
        <f>+(C49*6)*0.9*B49</f>
        <v>5400</v>
      </c>
      <c r="G49" s="6">
        <f t="shared" si="11"/>
        <v>7650</v>
      </c>
      <c r="H49" s="6">
        <f>+(C49*12)*0.8*B49</f>
        <v>9600</v>
      </c>
    </row>
    <row r="50" spans="1:8" ht="9.75" thickBot="1" x14ac:dyDescent="0.2">
      <c r="A50" s="36" t="s">
        <v>11</v>
      </c>
      <c r="B50" s="37"/>
      <c r="C50" s="26">
        <f t="shared" ref="C50:H50" si="12">SUM(C47:C49)</f>
        <v>2820</v>
      </c>
      <c r="D50" s="26">
        <f t="shared" si="12"/>
        <v>33840</v>
      </c>
      <c r="E50" s="26">
        <f t="shared" si="12"/>
        <v>12616</v>
      </c>
      <c r="F50" s="27">
        <f t="shared" si="12"/>
        <v>17928</v>
      </c>
      <c r="G50" s="27">
        <f t="shared" si="12"/>
        <v>25398</v>
      </c>
      <c r="H50" s="28">
        <f t="shared" si="12"/>
        <v>31872</v>
      </c>
    </row>
    <row r="51" spans="1:8" x14ac:dyDescent="0.15">
      <c r="A51" s="13" t="s">
        <v>17</v>
      </c>
      <c r="B51" s="13"/>
      <c r="C51" s="13"/>
      <c r="D51" s="13"/>
      <c r="E51" s="13"/>
      <c r="F51" s="29"/>
      <c r="G51" s="30"/>
      <c r="H51" s="30"/>
    </row>
    <row r="52" spans="1:8" x14ac:dyDescent="0.15">
      <c r="A52" s="34" t="s">
        <v>4</v>
      </c>
      <c r="B52" s="15" t="s">
        <v>0</v>
      </c>
      <c r="C52" s="16" t="s">
        <v>1</v>
      </c>
      <c r="D52" s="17" t="s">
        <v>2</v>
      </c>
      <c r="E52" s="18" t="s">
        <v>5</v>
      </c>
      <c r="F52" s="31" t="s">
        <v>6</v>
      </c>
      <c r="G52" s="32" t="s">
        <v>7</v>
      </c>
      <c r="H52" s="33" t="s">
        <v>8</v>
      </c>
    </row>
    <row r="53" spans="1:8" x14ac:dyDescent="0.15">
      <c r="A53" s="35"/>
      <c r="B53" s="21"/>
      <c r="C53" s="16" t="s">
        <v>9</v>
      </c>
      <c r="D53" s="17" t="s">
        <v>9</v>
      </c>
      <c r="E53" s="22">
        <v>0.05</v>
      </c>
      <c r="F53" s="22">
        <v>0.1</v>
      </c>
      <c r="G53" s="22">
        <v>0.15</v>
      </c>
      <c r="H53" s="23">
        <v>0.2</v>
      </c>
    </row>
    <row r="54" spans="1:8" x14ac:dyDescent="0.15">
      <c r="A54" s="2" t="s">
        <v>40</v>
      </c>
      <c r="B54" s="3">
        <v>1</v>
      </c>
      <c r="C54" s="24">
        <v>1252</v>
      </c>
      <c r="D54" s="24">
        <f>C54*12</f>
        <v>15024</v>
      </c>
      <c r="E54" s="6">
        <f>+(C54*4)*0.95*B54</f>
        <v>4757.5999999999995</v>
      </c>
      <c r="F54" s="6">
        <f>+(C54*6)*0.9*B54</f>
        <v>6760.8</v>
      </c>
      <c r="G54" s="6">
        <f t="shared" ref="G54:G56" si="13">+(C54*9)*0.85*B54</f>
        <v>9577.7999999999993</v>
      </c>
      <c r="H54" s="6">
        <f>+(C54*12)*0.8*B54</f>
        <v>12019.2</v>
      </c>
    </row>
    <row r="55" spans="1:8" x14ac:dyDescent="0.15">
      <c r="A55" s="4" t="s">
        <v>41</v>
      </c>
      <c r="B55" s="5">
        <v>1</v>
      </c>
      <c r="C55" s="24">
        <v>860</v>
      </c>
      <c r="D55" s="24">
        <f>+B55*C55*12</f>
        <v>10320</v>
      </c>
      <c r="E55" s="6">
        <f>+(C55*4)*0.95*B55</f>
        <v>3268</v>
      </c>
      <c r="F55" s="6">
        <f>+(C55*6)*0.9*B55</f>
        <v>4644</v>
      </c>
      <c r="G55" s="6">
        <f t="shared" si="13"/>
        <v>6579</v>
      </c>
      <c r="H55" s="6">
        <f>+(C55*12)*0.8*B55</f>
        <v>8256</v>
      </c>
    </row>
    <row r="56" spans="1:8" ht="9.75" thickBot="1" x14ac:dyDescent="0.2">
      <c r="A56" s="11" t="s">
        <v>23</v>
      </c>
      <c r="B56" s="12">
        <v>1</v>
      </c>
      <c r="C56" s="25">
        <v>420</v>
      </c>
      <c r="D56" s="25">
        <f>C56*12</f>
        <v>5040</v>
      </c>
      <c r="E56" s="6">
        <f>+(C56*4)*0.95*B56</f>
        <v>1596</v>
      </c>
      <c r="F56" s="6">
        <f>+(C56*6)*0.9*B56</f>
        <v>2268</v>
      </c>
      <c r="G56" s="6">
        <f t="shared" si="13"/>
        <v>3213</v>
      </c>
      <c r="H56" s="6">
        <f>+(C56*12)*0.8*B56</f>
        <v>4032</v>
      </c>
    </row>
    <row r="57" spans="1:8" ht="9.75" thickBot="1" x14ac:dyDescent="0.2">
      <c r="A57" s="36" t="s">
        <v>11</v>
      </c>
      <c r="B57" s="37"/>
      <c r="C57" s="26">
        <f t="shared" ref="C57:H57" si="14">SUM(C54:C56)</f>
        <v>2532</v>
      </c>
      <c r="D57" s="26">
        <f t="shared" si="14"/>
        <v>30384</v>
      </c>
      <c r="E57" s="26">
        <f t="shared" si="14"/>
        <v>9621.5999999999985</v>
      </c>
      <c r="F57" s="27">
        <f t="shared" si="14"/>
        <v>13672.8</v>
      </c>
      <c r="G57" s="27">
        <f t="shared" si="14"/>
        <v>19369.8</v>
      </c>
      <c r="H57" s="28">
        <f t="shared" si="14"/>
        <v>24307.200000000001</v>
      </c>
    </row>
    <row r="58" spans="1:8" x14ac:dyDescent="0.15">
      <c r="A58" s="13" t="s">
        <v>18</v>
      </c>
      <c r="B58" s="13"/>
      <c r="C58" s="13"/>
      <c r="D58" s="13"/>
      <c r="E58" s="13"/>
      <c r="F58" s="29"/>
      <c r="G58" s="30"/>
      <c r="H58" s="30"/>
    </row>
    <row r="59" spans="1:8" x14ac:dyDescent="0.15">
      <c r="A59" s="34" t="s">
        <v>4</v>
      </c>
      <c r="B59" s="15" t="s">
        <v>0</v>
      </c>
      <c r="C59" s="16" t="s">
        <v>1</v>
      </c>
      <c r="D59" s="17" t="s">
        <v>2</v>
      </c>
      <c r="E59" s="18" t="s">
        <v>5</v>
      </c>
      <c r="F59" s="31" t="s">
        <v>6</v>
      </c>
      <c r="G59" s="32" t="s">
        <v>7</v>
      </c>
      <c r="H59" s="33" t="s">
        <v>8</v>
      </c>
    </row>
    <row r="60" spans="1:8" x14ac:dyDescent="0.15">
      <c r="A60" s="35"/>
      <c r="B60" s="21"/>
      <c r="C60" s="16" t="s">
        <v>9</v>
      </c>
      <c r="D60" s="17" t="s">
        <v>9</v>
      </c>
      <c r="E60" s="22">
        <v>0.05</v>
      </c>
      <c r="F60" s="22">
        <v>0.1</v>
      </c>
      <c r="G60" s="22">
        <v>0.15</v>
      </c>
      <c r="H60" s="23">
        <v>0.2</v>
      </c>
    </row>
    <row r="61" spans="1:8" x14ac:dyDescent="0.15">
      <c r="A61" s="2" t="s">
        <v>42</v>
      </c>
      <c r="B61" s="3">
        <v>1</v>
      </c>
      <c r="C61" s="24">
        <v>1700</v>
      </c>
      <c r="D61" s="24">
        <f>C61*12</f>
        <v>20400</v>
      </c>
      <c r="E61" s="6">
        <f>+(C61*4)*0.95*B61</f>
        <v>6460</v>
      </c>
      <c r="F61" s="6">
        <f>+(C61*6)*0.9*B61</f>
        <v>9180</v>
      </c>
      <c r="G61" s="6">
        <f t="shared" ref="G61:G63" si="15">+(C61*9)*0.85*B61</f>
        <v>13005</v>
      </c>
      <c r="H61" s="6">
        <f>+(C61*12)*0.8*B61</f>
        <v>16320</v>
      </c>
    </row>
    <row r="62" spans="1:8" x14ac:dyDescent="0.15">
      <c r="A62" s="4" t="s">
        <v>43</v>
      </c>
      <c r="B62" s="5">
        <v>1</v>
      </c>
      <c r="C62" s="24">
        <v>560</v>
      </c>
      <c r="D62" s="24">
        <f>+B62*C62*12</f>
        <v>6720</v>
      </c>
      <c r="E62" s="6">
        <f>+(C62*4)*0.95*B62</f>
        <v>2128</v>
      </c>
      <c r="F62" s="6">
        <f>+(C62*6)*0.9*B62</f>
        <v>3024</v>
      </c>
      <c r="G62" s="6">
        <f t="shared" si="15"/>
        <v>4284</v>
      </c>
      <c r="H62" s="6">
        <f>+(C62*12)*0.8*B62</f>
        <v>5376</v>
      </c>
    </row>
    <row r="63" spans="1:8" ht="9.75" thickBot="1" x14ac:dyDescent="0.2">
      <c r="A63" s="11" t="s">
        <v>29</v>
      </c>
      <c r="B63" s="12">
        <v>2</v>
      </c>
      <c r="C63" s="25">
        <v>500</v>
      </c>
      <c r="D63" s="25">
        <f>C63*12</f>
        <v>6000</v>
      </c>
      <c r="E63" s="6">
        <f>+(C63*4)*0.95*B63</f>
        <v>3800</v>
      </c>
      <c r="F63" s="6">
        <f>+(C63*6)*0.9*B63</f>
        <v>5400</v>
      </c>
      <c r="G63" s="6">
        <f t="shared" si="15"/>
        <v>7650</v>
      </c>
      <c r="H63" s="6">
        <f>+(C63*12)*0.8*B63</f>
        <v>9600</v>
      </c>
    </row>
    <row r="64" spans="1:8" ht="9.75" thickBot="1" x14ac:dyDescent="0.2">
      <c r="A64" s="36" t="s">
        <v>11</v>
      </c>
      <c r="B64" s="37"/>
      <c r="C64" s="26">
        <f t="shared" ref="C64:H64" si="16">SUM(C61:C63)</f>
        <v>2760</v>
      </c>
      <c r="D64" s="26">
        <f t="shared" si="16"/>
        <v>33120</v>
      </c>
      <c r="E64" s="26">
        <f t="shared" si="16"/>
        <v>12388</v>
      </c>
      <c r="F64" s="27">
        <f t="shared" si="16"/>
        <v>17604</v>
      </c>
      <c r="G64" s="27">
        <f t="shared" si="16"/>
        <v>24939</v>
      </c>
      <c r="H64" s="28">
        <f t="shared" si="16"/>
        <v>31296</v>
      </c>
    </row>
    <row r="65" spans="1:8" x14ac:dyDescent="0.15">
      <c r="A65" s="13" t="s">
        <v>19</v>
      </c>
      <c r="B65" s="13"/>
      <c r="C65" s="13"/>
      <c r="D65" s="13"/>
      <c r="E65" s="13"/>
      <c r="F65" s="29"/>
      <c r="G65" s="30"/>
      <c r="H65" s="30"/>
    </row>
    <row r="66" spans="1:8" x14ac:dyDescent="0.15">
      <c r="A66" s="34" t="s">
        <v>4</v>
      </c>
      <c r="B66" s="15" t="s">
        <v>0</v>
      </c>
      <c r="C66" s="16" t="s">
        <v>1</v>
      </c>
      <c r="D66" s="17" t="s">
        <v>2</v>
      </c>
      <c r="E66" s="18" t="s">
        <v>5</v>
      </c>
      <c r="F66" s="31" t="s">
        <v>6</v>
      </c>
      <c r="G66" s="32" t="s">
        <v>7</v>
      </c>
      <c r="H66" s="33" t="s">
        <v>8</v>
      </c>
    </row>
    <row r="67" spans="1:8" x14ac:dyDescent="0.15">
      <c r="A67" s="35"/>
      <c r="B67" s="21"/>
      <c r="C67" s="16" t="s">
        <v>9</v>
      </c>
      <c r="D67" s="17" t="s">
        <v>9</v>
      </c>
      <c r="E67" s="22">
        <v>0.05</v>
      </c>
      <c r="F67" s="22">
        <v>0.1</v>
      </c>
      <c r="G67" s="22">
        <v>0.15</v>
      </c>
      <c r="H67" s="23">
        <v>0.2</v>
      </c>
    </row>
    <row r="68" spans="1:8" x14ac:dyDescent="0.15">
      <c r="A68" s="2" t="s">
        <v>33</v>
      </c>
      <c r="B68" s="3">
        <v>1</v>
      </c>
      <c r="C68" s="24">
        <v>2100</v>
      </c>
      <c r="D68" s="24">
        <f>C68*12</f>
        <v>25200</v>
      </c>
      <c r="E68" s="6">
        <f>+(C68*4)*0.95*B68</f>
        <v>7980</v>
      </c>
      <c r="F68" s="6">
        <f>+(C68*6)*0.9*B68</f>
        <v>11340</v>
      </c>
      <c r="G68" s="6">
        <f t="shared" ref="G68:G70" si="17">+(C68*9)*0.85*B68</f>
        <v>16065</v>
      </c>
      <c r="H68" s="6">
        <f>+(C68*12)*0.8*B68</f>
        <v>20160</v>
      </c>
    </row>
    <row r="69" spans="1:8" x14ac:dyDescent="0.15">
      <c r="A69" s="4" t="s">
        <v>44</v>
      </c>
      <c r="B69" s="5">
        <v>1</v>
      </c>
      <c r="C69" s="24">
        <v>1250</v>
      </c>
      <c r="D69" s="24">
        <f>+B69*C69*12</f>
        <v>15000</v>
      </c>
      <c r="E69" s="6">
        <f>+(C69*4)*0.95*B69</f>
        <v>4750</v>
      </c>
      <c r="F69" s="6">
        <f>+(C69*6)*0.9*B69</f>
        <v>6750</v>
      </c>
      <c r="G69" s="6">
        <f t="shared" si="17"/>
        <v>9562.5</v>
      </c>
      <c r="H69" s="6">
        <f>+(C69*12)*0.8*B69</f>
        <v>12000</v>
      </c>
    </row>
    <row r="70" spans="1:8" ht="9.75" thickBot="1" x14ac:dyDescent="0.2">
      <c r="A70" s="11" t="s">
        <v>39</v>
      </c>
      <c r="B70" s="12">
        <v>2</v>
      </c>
      <c r="C70" s="25">
        <v>840</v>
      </c>
      <c r="D70" s="25">
        <f>C70*12</f>
        <v>10080</v>
      </c>
      <c r="E70" s="6">
        <f>+(C70*4)*0.95*B70</f>
        <v>6384</v>
      </c>
      <c r="F70" s="6">
        <f>+(C70*6)*0.9*B70</f>
        <v>9072</v>
      </c>
      <c r="G70" s="6">
        <f t="shared" si="17"/>
        <v>12852</v>
      </c>
      <c r="H70" s="6">
        <f>+(C70*12)*0.8*B70</f>
        <v>16128</v>
      </c>
    </row>
    <row r="71" spans="1:8" ht="9.75" thickBot="1" x14ac:dyDescent="0.2">
      <c r="A71" s="36" t="s">
        <v>11</v>
      </c>
      <c r="B71" s="37"/>
      <c r="C71" s="26">
        <f t="shared" ref="C71:H71" si="18">SUM(C68:C70)</f>
        <v>4190</v>
      </c>
      <c r="D71" s="26">
        <f t="shared" si="18"/>
        <v>50280</v>
      </c>
      <c r="E71" s="26">
        <f t="shared" si="18"/>
        <v>19114</v>
      </c>
      <c r="F71" s="27">
        <f t="shared" si="18"/>
        <v>27162</v>
      </c>
      <c r="G71" s="27">
        <f t="shared" si="18"/>
        <v>38479.5</v>
      </c>
      <c r="H71" s="28">
        <f t="shared" si="18"/>
        <v>48288</v>
      </c>
    </row>
    <row r="72" spans="1:8" x14ac:dyDescent="0.15">
      <c r="A72" s="8"/>
      <c r="B72" s="8"/>
      <c r="C72" s="9"/>
      <c r="D72" s="9"/>
      <c r="E72" s="9"/>
      <c r="F72" s="10"/>
      <c r="G72" s="10"/>
      <c r="H72" s="10"/>
    </row>
    <row r="73" spans="1:8" x14ac:dyDescent="0.15">
      <c r="A73" s="8"/>
      <c r="B73" s="8"/>
      <c r="C73" s="9"/>
      <c r="D73" s="9"/>
      <c r="E73" s="9"/>
      <c r="F73" s="10"/>
      <c r="G73" s="10"/>
      <c r="H73" s="10"/>
    </row>
    <row r="74" spans="1:8" x14ac:dyDescent="0.15">
      <c r="A74" s="8"/>
      <c r="B74" s="8"/>
      <c r="C74" s="9"/>
      <c r="D74" s="9"/>
      <c r="E74" s="9"/>
      <c r="F74" s="10"/>
      <c r="G74" s="10"/>
      <c r="H74" s="10"/>
    </row>
    <row r="78" spans="1:8" ht="24.75" customHeight="1" x14ac:dyDescent="0.15"/>
    <row r="92" ht="27" customHeight="1" x14ac:dyDescent="0.15"/>
    <row r="102" ht="36" customHeight="1" x14ac:dyDescent="0.15"/>
    <row r="103" ht="27" customHeight="1" x14ac:dyDescent="0.15"/>
  </sheetData>
  <mergeCells count="21">
    <mergeCell ref="A64:B64"/>
    <mergeCell ref="A66:A67"/>
    <mergeCell ref="A71:B71"/>
    <mergeCell ref="A43:B43"/>
    <mergeCell ref="A45:A46"/>
    <mergeCell ref="A50:B50"/>
    <mergeCell ref="A52:A53"/>
    <mergeCell ref="A57:B57"/>
    <mergeCell ref="A59:A60"/>
    <mergeCell ref="A38:A39"/>
    <mergeCell ref="A1:H1"/>
    <mergeCell ref="A3:A4"/>
    <mergeCell ref="A8:B8"/>
    <mergeCell ref="A10:A11"/>
    <mergeCell ref="A15:B15"/>
    <mergeCell ref="A17:A18"/>
    <mergeCell ref="A22:B22"/>
    <mergeCell ref="A24:A25"/>
    <mergeCell ref="A29:B29"/>
    <mergeCell ref="A31:A32"/>
    <mergeCell ref="A36:B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arcos</dc:creator>
  <cp:lastModifiedBy>edwin daniel valencia martinez</cp:lastModifiedBy>
  <cp:lastPrinted>2024-11-06T19:25:28Z</cp:lastPrinted>
  <dcterms:created xsi:type="dcterms:W3CDTF">2024-05-17T21:50:56Z</dcterms:created>
  <dcterms:modified xsi:type="dcterms:W3CDTF">2024-11-07T20:03:37Z</dcterms:modified>
</cp:coreProperties>
</file>